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hort Retention"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<sst xmlns="http://schemas.openxmlformats.org/spreadsheetml/2006/main" count="57" uniqueCount="45">
  <si>
    <t xml:space="preserve">Cohort Retention Template</t>
  </si>
  <si>
    <t xml:space="preserve">Do the customers you win keep coming back? Group customers by the month they first bought (a cohort), then count how many of each group bought again in each later month. The sheet turns those counts into a retention curve. Based on Chapter 7 of Growth Hacking 3.0. Fill in the yellow cells; the example numbers are illustrative.</t>
  </si>
  <si>
    <t xml:space="preserve">Legend</t>
  </si>
  <si>
    <t xml:space="preserve">Fill in</t>
  </si>
  <si>
    <t xml:space="preserve">Calculated</t>
  </si>
  <si>
    <t xml:space="preserve">Part A: Customers active in each month after their first purchase</t>
  </si>
  <si>
    <t xml:space="preserve">First purchase month</t>
  </si>
  <si>
    <t xml:space="preserve">New customers (month 0)</t>
  </si>
  <si>
    <t xml:space="preserve">Month 1</t>
  </si>
  <si>
    <t xml:space="preserve">Month 2</t>
  </si>
  <si>
    <t xml:space="preserve">Month 3</t>
  </si>
  <si>
    <t xml:space="preserve">Month 4</t>
  </si>
  <si>
    <t xml:space="preserve">Month 5</t>
  </si>
  <si>
    <t xml:space="preserve">Month 6</t>
  </si>
  <si>
    <t xml:space="preserve">Month 7</t>
  </si>
  <si>
    <t xml:space="preserve">Month 8</t>
  </si>
  <si>
    <t xml:space="preserve">Month 9</t>
  </si>
  <si>
    <t xml:space="preserve">Month 10</t>
  </si>
  <si>
    <t xml:space="preserve">Month 11</t>
  </si>
  <si>
    <t xml:space="preserve">Jan 2026</t>
  </si>
  <si>
    <t xml:space="preserve">Feb 2026</t>
  </si>
  <si>
    <t xml:space="preserve">Mar 2026</t>
  </si>
  <si>
    <t xml:space="preserve">Apr 2026</t>
  </si>
  <si>
    <t xml:space="preserve">May 2026</t>
  </si>
  <si>
    <t xml:space="preserve">Jun 2026</t>
  </si>
  <si>
    <t xml:space="preserve">Jul 2026</t>
  </si>
  <si>
    <t xml:space="preserve">Aug 2026</t>
  </si>
  <si>
    <t xml:space="preserve">Sep 2026</t>
  </si>
  <si>
    <t xml:space="preserve">Oct 2026</t>
  </si>
  <si>
    <t xml:space="preserve">Nov 2026</t>
  </si>
  <si>
    <t xml:space="preserve">Dec 2026</t>
  </si>
  <si>
    <t xml:space="preserve">Part B: Retention, as a share of each cohort</t>
  </si>
  <si>
    <t xml:space="preserve">Month 0</t>
  </si>
  <si>
    <t xml:space="preserve">Average across cohorts</t>
  </si>
  <si>
    <t xml:space="preserve">Part C: Reading your curve</t>
  </si>
  <si>
    <t xml:space="preserve">Month 1 retention</t>
  </si>
  <si>
    <t xml:space="preserve">Month 3 retention</t>
  </si>
  <si>
    <t xml:space="preserve">Month 6 retention</t>
  </si>
  <si>
    <t xml:space="preserve">Drop, month 3 to month 6 (points)</t>
  </si>
  <si>
    <t xml:space="preserve">Estimated annual retention</t>
  </si>
  <si>
    <t xml:space="preserve">The latest month with data. Copy this figure into the Unit Economics Calculator.</t>
  </si>
  <si>
    <t xml:space="preserve">What your curve says</t>
  </si>
  <si>
    <t xml:space="preserve">How to count: a customer is active in a month if they bought at least once in that month. Count each customer in the cohort of their first purchase only. For an app, use "opened the app" or another sign of real use instead of a purchase.</t>
  </si>
  <si>
    <t xml:space="preserve">Why it matters: in Chapter 7, a few cohorts are the main thing to measure before the data threshold. A flat curve tells you the product is worth growing; a falling one tells you to fix it first.</t>
  </si>
  <si>
    <t xml:space="preserve">From Growth Hacking 3.0 by Vivek Gujar, PhD and Ashwani K S Rathore  ·  www.brandpipers.com/growthhackingbook</t>
  </si>
</sst>
</file>

<file path=xl/styles.xml><?xml version="1.0" encoding="utf-8"?>
<styleSheet xmlns="http://schemas.openxmlformats.org/spreadsheetml/2006/main">
  <numFmts count="4">
    <numFmt numFmtId="164" formatCode="General"/>
    <numFmt numFmtId="165" formatCode="#,##0"/>
    <numFmt numFmtId="166" formatCode="0%"/>
    <numFmt numFmtId="167" formatCode="0.0"/>
  </numFmts>
  <fonts count="14">
    <font>
      <sz val="11"/>
      <color theme="1"/>
      <name val="Calibri"/>
      <family val="2"/>
      <charset val="1"/>
    </font>
    <font>
      <sz val="10"/>
      <name val="Arial"/>
      <family val="0"/>
    </font>
    <font>
      <sz val="10"/>
      <name val="Arial"/>
      <family val="0"/>
    </font>
    <font>
      <sz val="10"/>
      <name val="Arial"/>
      <family val="0"/>
    </font>
    <font>
      <b val="true"/>
      <sz val="15"/>
      <color rgb="FF1B3A6B"/>
      <name val="Arial"/>
      <family val="0"/>
      <charset val="1"/>
    </font>
    <font>
      <i val="true"/>
      <sz val="10"/>
      <color rgb="FF626873"/>
      <name val="Arial"/>
      <family val="0"/>
      <charset val="1"/>
    </font>
    <font>
      <b val="true"/>
      <sz val="10"/>
      <color rgb="FF000000"/>
      <name val="Arial"/>
      <family val="0"/>
      <charset val="1"/>
    </font>
    <font>
      <sz val="10"/>
      <color rgb="FF000000"/>
      <name val="Arial"/>
      <family val="0"/>
      <charset val="1"/>
    </font>
    <font>
      <b val="true"/>
      <sz val="11"/>
      <color rgb="FF1B3A6B"/>
      <name val="Arial"/>
      <family val="0"/>
      <charset val="1"/>
    </font>
    <font>
      <b val="true"/>
      <sz val="10"/>
      <color rgb="FFFFFFFF"/>
      <name val="Arial"/>
      <family val="0"/>
      <charset val="1"/>
    </font>
    <font>
      <i val="true"/>
      <sz val="9"/>
      <color rgb="FF626873"/>
      <name val="Arial"/>
      <family val="0"/>
      <charset val="1"/>
    </font>
    <font>
      <i val="true"/>
      <sz val="8"/>
      <color rgb="FF626873"/>
      <name val="Arial"/>
      <family val="0"/>
      <charset val="1"/>
    </font>
    <font>
      <b val="true"/>
      <sz val="18"/>
      <color rgb="FF000000"/>
      <name val="Calibri"/>
      <family val="2"/>
    </font>
    <font>
      <sz val="10"/>
      <color rgb="FF000000"/>
      <name val="Calibri"/>
      <family val="2"/>
    </font>
  </fonts>
  <fills count="7">
    <fill>
      <patternFill patternType="none"/>
    </fill>
    <fill>
      <patternFill patternType="gray125"/>
    </fill>
    <fill>
      <patternFill patternType="solid">
        <fgColor rgb="FFFFF2CC"/>
        <bgColor rgb="FFFBF0D9"/>
      </patternFill>
    </fill>
    <fill>
      <patternFill patternType="solid">
        <fgColor rgb="FFEEF2F8"/>
        <bgColor rgb="FFFBF0D9"/>
      </patternFill>
    </fill>
    <fill>
      <patternFill patternType="solid">
        <fgColor rgb="FF1B3A6B"/>
        <bgColor rgb="FF333399"/>
      </patternFill>
    </fill>
    <fill>
      <patternFill patternType="solid">
        <fgColor rgb="FFDCE3EF"/>
        <bgColor rgb="FFD9D9D9"/>
      </patternFill>
    </fill>
    <fill>
      <patternFill patternType="solid">
        <fgColor rgb="FFFBF0D9"/>
        <bgColor rgb="FFFFF2CC"/>
      </patternFill>
    </fill>
  </fills>
  <borders count="2">
    <border diagonalUp="false" diagonalDown="false">
      <left/>
      <right/>
      <top/>
      <bottom/>
      <diagonal/>
    </border>
    <border diagonalUp="false" diagonalDown="false">
      <left style="thin">
        <color rgb="FFBFC7D5"/>
      </left>
      <right style="thin">
        <color rgb="FFBFC7D5"/>
      </right>
      <top style="thin">
        <color rgb="FFBFC7D5"/>
      </top>
      <bottom style="thin">
        <color rgb="FFBFC7D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2"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left" vertical="top" textRotation="0" wrapText="true" indent="0" shrinkToFit="false"/>
      <protection locked="true" hidden="false"/>
    </xf>
    <xf numFmtId="165" fontId="7" fillId="2" borderId="1" xfId="0" applyFont="true" applyBorder="true" applyAlignment="true" applyProtection="false">
      <alignment horizontal="center" vertical="top" textRotation="0" wrapText="true" indent="0" shrinkToFit="false"/>
      <protection locked="true" hidden="false"/>
    </xf>
    <xf numFmtId="164" fontId="6" fillId="3" borderId="1" xfId="0" applyFont="true" applyBorder="true" applyAlignment="true" applyProtection="false">
      <alignment horizontal="left" vertical="top" textRotation="0" wrapText="true" indent="0" shrinkToFit="false"/>
      <protection locked="true" hidden="false"/>
    </xf>
    <xf numFmtId="166" fontId="7" fillId="3" borderId="1" xfId="0" applyFont="true" applyBorder="true" applyAlignment="true" applyProtection="false">
      <alignment horizontal="center" vertical="top" textRotation="0" wrapText="true" indent="0" shrinkToFit="false"/>
      <protection locked="true" hidden="false"/>
    </xf>
    <xf numFmtId="164" fontId="6" fillId="5" borderId="1" xfId="0" applyFont="true" applyBorder="true" applyAlignment="true" applyProtection="false">
      <alignment horizontal="left" vertical="top" textRotation="0" wrapText="true" indent="0" shrinkToFit="false"/>
      <protection locked="true" hidden="false"/>
    </xf>
    <xf numFmtId="166" fontId="6" fillId="5"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6" fontId="7" fillId="3" borderId="1" xfId="0" applyFont="true" applyBorder="true" applyAlignment="true" applyProtection="false">
      <alignment horizontal="left" vertical="top" textRotation="0" wrapText="true" indent="0" shrinkToFit="false"/>
      <protection locked="true" hidden="false"/>
    </xf>
    <xf numFmtId="167" fontId="7" fillId="3" borderId="1"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7" fillId="6"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5"/>
      <rgbColor rgb="FF878787"/>
      <rgbColor rgb="FF9999FF"/>
      <rgbColor rgb="FF993366"/>
      <rgbColor rgb="FFFFF2CC"/>
      <rgbColor rgb="FFEEF2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CE3EF"/>
      <rgbColor rgb="FFCCFFCC"/>
      <rgbColor rgb="FFFBF0D9"/>
      <rgbColor rgb="FF99CCFF"/>
      <rgbColor rgb="FFFF99CC"/>
      <rgbColor rgb="FFCC99FF"/>
      <rgbColor rgb="FFFFCC99"/>
      <rgbColor rgb="FF2F6DB5"/>
      <rgbColor rgb="FF33CCCC"/>
      <rgbColor rgb="FF99CC00"/>
      <rgbColor rgb="FFFFCC00"/>
      <rgbColor rgb="FFFF9900"/>
      <rgbColor rgb="FFFF6600"/>
      <rgbColor rgb="FF626873"/>
      <rgbColor rgb="FF969696"/>
      <rgbColor rgb="FF1B3A6B"/>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Average retention curve</a:t>
            </a:r>
          </a:p>
        </c:rich>
      </c:tx>
      <c:overlay val="0"/>
      <c:spPr>
        <a:noFill/>
        <a:ln w="0">
          <a:noFill/>
        </a:ln>
      </c:spPr>
    </c:title>
    <c:autoTitleDeleted val="0"/>
    <c:plotArea>
      <c:lineChart>
        <c:grouping val="standard"/>
        <c:varyColors val="0"/>
        <c:ser>
          <c:idx val="0"/>
          <c:order val="0"/>
          <c:spPr>
            <a:solidFill>
              <a:srgbClr val="2f6db5"/>
            </a:solidFill>
            <a:ln w="28080">
              <a:solidFill>
                <a:srgbClr val="2f6db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'Cohort Retention'!$B$21:$N$21</c:f>
              <c:strCache>
                <c:ptCount val="13"/>
                <c:pt idx="0">
                  <c:v>Month 0</c:v>
                </c:pt>
                <c:pt idx="1">
                  <c:v>Month 1</c:v>
                </c:pt>
                <c:pt idx="2">
                  <c:v>Month 2</c:v>
                </c:pt>
                <c:pt idx="3">
                  <c:v>Month 3</c:v>
                </c:pt>
                <c:pt idx="4">
                  <c:v>Month 4</c:v>
                </c:pt>
                <c:pt idx="5">
                  <c:v>Month 5</c:v>
                </c:pt>
                <c:pt idx="6">
                  <c:v>Month 6</c:v>
                </c:pt>
                <c:pt idx="7">
                  <c:v>Month 7</c:v>
                </c:pt>
                <c:pt idx="8">
                  <c:v>Month 8</c:v>
                </c:pt>
                <c:pt idx="9">
                  <c:v>Month 9</c:v>
                </c:pt>
                <c:pt idx="10">
                  <c:v>Month 10</c:v>
                </c:pt>
                <c:pt idx="11">
                  <c:v>Month 11</c:v>
                </c:pt>
                <c:pt idx="12">
                  <c:v/>
                </c:pt>
              </c:strCache>
            </c:strRef>
          </c:cat>
          <c:val>
            <c:numRef>
              <c:f>'Cohort Retention'!$B$34:$N$34</c:f>
              <c:numCache>
                <c:formatCode>0%</c:formatCode>
                <c:ptCount val="13"/>
                <c:pt idx="0">
                  <c:v>1</c:v>
                </c:pt>
                <c:pt idx="1">
                  <c:v>0.610066955938566</c:v>
                </c:pt>
                <c:pt idx="2">
                  <c:v>0.518445926134681</c:v>
                </c:pt>
                <c:pt idx="3">
                  <c:v>0.478237896279369</c:v>
                </c:pt>
                <c:pt idx="4">
                  <c:v>0.459978189192344</c:v>
                </c:pt>
                <c:pt idx="5">
                  <c:v>0.451324154661865</c:v>
                </c:pt>
                <c:pt idx="6">
                  <c:v>0.447303532524121</c:v>
                </c:pt>
                <c:pt idx="7">
                  <c:v>0.444760971055089</c:v>
                </c:pt>
                <c:pt idx="8">
                  <c:v>0.443376809056956</c:v>
                </c:pt>
                <c:pt idx="9">
                  <c:v>0.442149470899471</c:v>
                </c:pt>
                <c:pt idx="10">
                  <c:v>0.441349206349206</c:v>
                </c:pt>
                <c:pt idx="11">
                  <c:v>0.44047619047619</c:v>
                </c:pt>
              </c:numCache>
            </c:numRef>
          </c:val>
          <c:smooth val="1"/>
        </c:ser>
        <c:hiLowLines>
          <c:spPr>
            <a:ln w="0">
              <a:noFill/>
            </a:ln>
          </c:spPr>
        </c:hiLowLines>
        <c:marker val="0"/>
        <c:axId val="39645692"/>
        <c:axId val="95437614"/>
      </c:lineChart>
      <c:catAx>
        <c:axId val="3964569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437614"/>
        <c:crosses val="autoZero"/>
        <c:auto val="1"/>
        <c:lblAlgn val="ctr"/>
        <c:lblOffset val="100"/>
        <c:noMultiLvlLbl val="0"/>
      </c:catAx>
      <c:valAx>
        <c:axId val="95437614"/>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64569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41</xdr:row>
      <xdr:rowOff>473040</xdr:rowOff>
    </xdr:from>
    <xdr:to>
      <xdr:col>9</xdr:col>
      <xdr:colOff>410760</xdr:colOff>
      <xdr:row>55</xdr:row>
      <xdr:rowOff>143640</xdr:rowOff>
    </xdr:to>
    <xdr:graphicFrame>
      <xdr:nvGraphicFramePr>
        <xdr:cNvPr id="0" name="Chart 1"/>
        <xdr:cNvGraphicFramePr/>
      </xdr:nvGraphicFramePr>
      <xdr:xfrm>
        <a:off x="0" y="891540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6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13" min="3" style="0" width="9.51"/>
  </cols>
  <sheetData>
    <row r="1" customFormat="false" ht="18.55" hidden="false" customHeight="false" outlineLevel="0" collapsed="false">
      <c r="A1" s="1" t="s">
        <v>0</v>
      </c>
    </row>
    <row r="2" customFormat="false" ht="43.5" hidden="false" customHeight="true" outlineLevel="0" collapsed="false">
      <c r="A2" s="2" t="s">
        <v>1</v>
      </c>
      <c r="B2" s="2"/>
      <c r="C2" s="2"/>
      <c r="D2" s="2"/>
      <c r="E2" s="2"/>
      <c r="F2" s="2"/>
      <c r="G2" s="2"/>
      <c r="H2" s="2"/>
      <c r="I2" s="2"/>
      <c r="J2" s="2"/>
      <c r="K2" s="2"/>
      <c r="L2" s="2"/>
      <c r="M2" s="2"/>
      <c r="N2" s="2"/>
    </row>
    <row r="3" customFormat="false" ht="15" hidden="false" customHeight="false" outlineLevel="0" collapsed="false">
      <c r="A3" s="3" t="s">
        <v>2</v>
      </c>
      <c r="B3" s="4" t="s">
        <v>3</v>
      </c>
      <c r="C3" s="5" t="s">
        <v>4</v>
      </c>
    </row>
    <row r="5" customFormat="false" ht="15" hidden="false" customHeight="true" outlineLevel="0" collapsed="false">
      <c r="A5" s="6" t="s">
        <v>5</v>
      </c>
      <c r="B5" s="6"/>
      <c r="C5" s="6"/>
      <c r="D5" s="6"/>
      <c r="E5" s="6"/>
      <c r="F5" s="6"/>
      <c r="G5" s="6"/>
      <c r="H5" s="6"/>
      <c r="I5" s="6"/>
      <c r="J5" s="6"/>
      <c r="K5" s="6"/>
      <c r="L5" s="6"/>
      <c r="M5" s="6"/>
      <c r="N5" s="6"/>
    </row>
    <row r="6" customFormat="false" ht="23.85" hidden="false" customHeight="false" outlineLevel="0" collapsed="false">
      <c r="A6" s="7" t="s">
        <v>6</v>
      </c>
      <c r="B6" s="7" t="s">
        <v>7</v>
      </c>
      <c r="C6" s="7" t="s">
        <v>8</v>
      </c>
      <c r="D6" s="7" t="s">
        <v>9</v>
      </c>
      <c r="E6" s="7" t="s">
        <v>10</v>
      </c>
      <c r="F6" s="7" t="s">
        <v>11</v>
      </c>
      <c r="G6" s="7" t="s">
        <v>12</v>
      </c>
      <c r="H6" s="7" t="s">
        <v>13</v>
      </c>
      <c r="I6" s="7" t="s">
        <v>14</v>
      </c>
      <c r="J6" s="7" t="s">
        <v>15</v>
      </c>
      <c r="K6" s="7" t="s">
        <v>16</v>
      </c>
      <c r="L6" s="7" t="s">
        <v>17</v>
      </c>
      <c r="M6" s="7" t="s">
        <v>18</v>
      </c>
    </row>
    <row r="7" customFormat="false" ht="15" hidden="false" customHeight="false" outlineLevel="0" collapsed="false">
      <c r="A7" s="8" t="s">
        <v>19</v>
      </c>
      <c r="B7" s="9" t="n">
        <v>420</v>
      </c>
      <c r="C7" s="9" t="n">
        <v>252</v>
      </c>
      <c r="D7" s="9" t="n">
        <v>214</v>
      </c>
      <c r="E7" s="9" t="n">
        <v>197</v>
      </c>
      <c r="F7" s="9" t="n">
        <v>190</v>
      </c>
      <c r="G7" s="9" t="n">
        <v>187</v>
      </c>
      <c r="H7" s="9" t="n">
        <v>186</v>
      </c>
      <c r="I7" s="9" t="n">
        <v>185</v>
      </c>
      <c r="J7" s="9" t="n">
        <v>185</v>
      </c>
      <c r="K7" s="9" t="n">
        <v>185</v>
      </c>
      <c r="L7" s="9" t="n">
        <v>185</v>
      </c>
      <c r="M7" s="9" t="n">
        <v>185</v>
      </c>
    </row>
    <row r="8" customFormat="false" ht="15" hidden="false" customHeight="false" outlineLevel="0" collapsed="false">
      <c r="A8" s="8" t="s">
        <v>20</v>
      </c>
      <c r="B8" s="9" t="n">
        <v>450</v>
      </c>
      <c r="C8" s="9" t="n">
        <v>271</v>
      </c>
      <c r="D8" s="9" t="n">
        <v>230</v>
      </c>
      <c r="E8" s="9" t="n">
        <v>212</v>
      </c>
      <c r="F8" s="9" t="n">
        <v>205</v>
      </c>
      <c r="G8" s="9" t="n">
        <v>201</v>
      </c>
      <c r="H8" s="9" t="n">
        <v>200</v>
      </c>
      <c r="I8" s="9" t="n">
        <v>199</v>
      </c>
      <c r="J8" s="9" t="n">
        <v>199</v>
      </c>
      <c r="K8" s="9" t="n">
        <v>199</v>
      </c>
      <c r="L8" s="9" t="n">
        <v>199</v>
      </c>
      <c r="M8" s="9"/>
    </row>
    <row r="9" customFormat="false" ht="15" hidden="false" customHeight="false" outlineLevel="0" collapsed="false">
      <c r="A9" s="8" t="s">
        <v>21</v>
      </c>
      <c r="B9" s="9" t="n">
        <v>480</v>
      </c>
      <c r="C9" s="9" t="n">
        <v>290</v>
      </c>
      <c r="D9" s="9" t="n">
        <v>246</v>
      </c>
      <c r="E9" s="9" t="n">
        <v>228</v>
      </c>
      <c r="F9" s="9" t="n">
        <v>219</v>
      </c>
      <c r="G9" s="9" t="n">
        <v>216</v>
      </c>
      <c r="H9" s="9" t="n">
        <v>214</v>
      </c>
      <c r="I9" s="9" t="n">
        <v>214</v>
      </c>
      <c r="J9" s="9" t="n">
        <v>213</v>
      </c>
      <c r="K9" s="9" t="n">
        <v>213</v>
      </c>
      <c r="L9" s="9"/>
      <c r="M9" s="9"/>
    </row>
    <row r="10" customFormat="false" ht="15" hidden="false" customHeight="false" outlineLevel="0" collapsed="false">
      <c r="A10" s="8" t="s">
        <v>22</v>
      </c>
      <c r="B10" s="9" t="n">
        <v>510</v>
      </c>
      <c r="C10" s="9" t="n">
        <v>309</v>
      </c>
      <c r="D10" s="9" t="n">
        <v>263</v>
      </c>
      <c r="E10" s="9" t="n">
        <v>243</v>
      </c>
      <c r="F10" s="9" t="n">
        <v>234</v>
      </c>
      <c r="G10" s="9" t="n">
        <v>230</v>
      </c>
      <c r="H10" s="9" t="n">
        <v>229</v>
      </c>
      <c r="I10" s="9" t="n">
        <v>228</v>
      </c>
      <c r="J10" s="9" t="n">
        <v>228</v>
      </c>
      <c r="K10" s="9"/>
      <c r="L10" s="9"/>
      <c r="M10" s="9"/>
    </row>
    <row r="11" customFormat="false" ht="15" hidden="false" customHeight="false" outlineLevel="0" collapsed="false">
      <c r="A11" s="8" t="s">
        <v>23</v>
      </c>
      <c r="B11" s="9" t="n">
        <v>560</v>
      </c>
      <c r="C11" s="9" t="n">
        <v>340</v>
      </c>
      <c r="D11" s="9" t="n">
        <v>290</v>
      </c>
      <c r="E11" s="9" t="n">
        <v>268</v>
      </c>
      <c r="F11" s="9" t="n">
        <v>258</v>
      </c>
      <c r="G11" s="9" t="n">
        <v>254</v>
      </c>
      <c r="H11" s="9" t="n">
        <v>252</v>
      </c>
      <c r="I11" s="9" t="n">
        <v>251</v>
      </c>
      <c r="J11" s="9"/>
      <c r="K11" s="9"/>
      <c r="L11" s="9"/>
      <c r="M11" s="9"/>
    </row>
    <row r="12" customFormat="false" ht="15" hidden="false" customHeight="false" outlineLevel="0" collapsed="false">
      <c r="A12" s="8" t="s">
        <v>24</v>
      </c>
      <c r="B12" s="9" t="n">
        <v>600</v>
      </c>
      <c r="C12" s="9" t="n">
        <v>366</v>
      </c>
      <c r="D12" s="9" t="n">
        <v>312</v>
      </c>
      <c r="E12" s="9" t="n">
        <v>288</v>
      </c>
      <c r="F12" s="9" t="n">
        <v>278</v>
      </c>
      <c r="G12" s="9" t="n">
        <v>273</v>
      </c>
      <c r="H12" s="9" t="n">
        <v>271</v>
      </c>
      <c r="I12" s="9"/>
      <c r="J12" s="9"/>
      <c r="K12" s="9"/>
      <c r="L12" s="9"/>
      <c r="M12" s="9"/>
    </row>
    <row r="13" customFormat="false" ht="15" hidden="false" customHeight="false" outlineLevel="0" collapsed="false">
      <c r="A13" s="8" t="s">
        <v>25</v>
      </c>
      <c r="B13" s="9" t="n">
        <v>640</v>
      </c>
      <c r="C13" s="9" t="n">
        <v>392</v>
      </c>
      <c r="D13" s="9" t="n">
        <v>334</v>
      </c>
      <c r="E13" s="9" t="n">
        <v>309</v>
      </c>
      <c r="F13" s="9" t="n">
        <v>298</v>
      </c>
      <c r="G13" s="9" t="n">
        <v>293</v>
      </c>
      <c r="H13" s="9"/>
      <c r="I13" s="9"/>
      <c r="J13" s="9"/>
      <c r="K13" s="9"/>
      <c r="L13" s="9"/>
      <c r="M13" s="9"/>
    </row>
    <row r="14" customFormat="false" ht="15" hidden="false" customHeight="false" outlineLevel="0" collapsed="false">
      <c r="A14" s="8" t="s">
        <v>26</v>
      </c>
      <c r="B14" s="9" t="n">
        <v>700</v>
      </c>
      <c r="C14" s="9" t="n">
        <v>430</v>
      </c>
      <c r="D14" s="9" t="n">
        <v>366</v>
      </c>
      <c r="E14" s="9" t="n">
        <v>339</v>
      </c>
      <c r="F14" s="9" t="n">
        <v>327</v>
      </c>
      <c r="G14" s="9"/>
      <c r="H14" s="9"/>
      <c r="I14" s="9"/>
      <c r="J14" s="9"/>
      <c r="K14" s="9"/>
      <c r="L14" s="9"/>
      <c r="M14" s="9"/>
    </row>
    <row r="15" customFormat="false" ht="15" hidden="false" customHeight="false" outlineLevel="0" collapsed="false">
      <c r="A15" s="8" t="s">
        <v>27</v>
      </c>
      <c r="B15" s="9" t="n">
        <v>760</v>
      </c>
      <c r="C15" s="9" t="n">
        <v>468</v>
      </c>
      <c r="D15" s="9" t="n">
        <v>399</v>
      </c>
      <c r="E15" s="9" t="n">
        <v>370</v>
      </c>
      <c r="F15" s="9"/>
      <c r="G15" s="9"/>
      <c r="H15" s="9"/>
      <c r="I15" s="9"/>
      <c r="J15" s="9"/>
      <c r="K15" s="9"/>
      <c r="L15" s="9"/>
      <c r="M15" s="9"/>
    </row>
    <row r="16" customFormat="false" ht="15" hidden="false" customHeight="false" outlineLevel="0" collapsed="false">
      <c r="A16" s="8" t="s">
        <v>28</v>
      </c>
      <c r="B16" s="9" t="n">
        <v>820</v>
      </c>
      <c r="C16" s="9" t="n">
        <v>507</v>
      </c>
      <c r="D16" s="9" t="n">
        <v>433</v>
      </c>
      <c r="E16" s="9"/>
      <c r="F16" s="9"/>
      <c r="G16" s="9"/>
      <c r="H16" s="9"/>
      <c r="I16" s="9"/>
      <c r="J16" s="9"/>
      <c r="K16" s="9"/>
      <c r="L16" s="9"/>
      <c r="M16" s="9"/>
    </row>
    <row r="17" customFormat="false" ht="15" hidden="false" customHeight="false" outlineLevel="0" collapsed="false">
      <c r="A17" s="8" t="s">
        <v>29</v>
      </c>
      <c r="B17" s="9" t="n">
        <v>880</v>
      </c>
      <c r="C17" s="9" t="n">
        <v>546</v>
      </c>
      <c r="D17" s="9"/>
      <c r="E17" s="9"/>
      <c r="F17" s="9"/>
      <c r="G17" s="9"/>
      <c r="H17" s="9"/>
      <c r="I17" s="9"/>
      <c r="J17" s="9"/>
      <c r="K17" s="9"/>
      <c r="L17" s="9"/>
      <c r="M17" s="9"/>
    </row>
    <row r="18" customFormat="false" ht="15" hidden="false" customHeight="false" outlineLevel="0" collapsed="false">
      <c r="A18" s="8" t="s">
        <v>30</v>
      </c>
      <c r="B18" s="9" t="n">
        <v>950</v>
      </c>
      <c r="C18" s="9"/>
      <c r="D18" s="9"/>
      <c r="E18" s="9"/>
      <c r="F18" s="9"/>
      <c r="G18" s="9"/>
      <c r="H18" s="9"/>
      <c r="I18" s="9"/>
      <c r="J18" s="9"/>
      <c r="K18" s="9"/>
      <c r="L18" s="9"/>
      <c r="M18" s="9"/>
    </row>
    <row r="20" customFormat="false" ht="15" hidden="false" customHeight="true" outlineLevel="0" collapsed="false">
      <c r="A20" s="6" t="s">
        <v>31</v>
      </c>
      <c r="B20" s="6"/>
      <c r="C20" s="6"/>
      <c r="D20" s="6"/>
      <c r="E20" s="6"/>
      <c r="F20" s="6"/>
      <c r="G20" s="6"/>
      <c r="H20" s="6"/>
      <c r="I20" s="6"/>
      <c r="J20" s="6"/>
      <c r="K20" s="6"/>
      <c r="L20" s="6"/>
      <c r="M20" s="6"/>
      <c r="N20" s="6"/>
    </row>
    <row r="21" customFormat="false" ht="15" hidden="false" customHeight="false" outlineLevel="0" collapsed="false">
      <c r="A21" s="7" t="s">
        <v>6</v>
      </c>
      <c r="B21" s="7" t="s">
        <v>32</v>
      </c>
      <c r="C21" s="7" t="s">
        <v>8</v>
      </c>
      <c r="D21" s="7" t="s">
        <v>9</v>
      </c>
      <c r="E21" s="7" t="s">
        <v>10</v>
      </c>
      <c r="F21" s="7" t="s">
        <v>11</v>
      </c>
      <c r="G21" s="7" t="s">
        <v>12</v>
      </c>
      <c r="H21" s="7" t="s">
        <v>13</v>
      </c>
      <c r="I21" s="7" t="s">
        <v>14</v>
      </c>
      <c r="J21" s="7" t="s">
        <v>15</v>
      </c>
      <c r="K21" s="7" t="s">
        <v>16</v>
      </c>
      <c r="L21" s="7" t="s">
        <v>17</v>
      </c>
      <c r="M21" s="7" t="s">
        <v>18</v>
      </c>
    </row>
    <row r="22" customFormat="false" ht="15" hidden="false" customHeight="false" outlineLevel="0" collapsed="false">
      <c r="A22" s="10" t="str">
        <f aca="false">IF(A7="","",A7)</f>
        <v>Jan 2026</v>
      </c>
      <c r="B22" s="11" t="n">
        <f aca="false">IF(B7="","",1)</f>
        <v>1</v>
      </c>
      <c r="C22" s="11" t="n">
        <f aca="false">IF(OR($B7="",$B7=0,C7=""),"",C7/$B7)</f>
        <v>0.6</v>
      </c>
      <c r="D22" s="11" t="n">
        <f aca="false">IF(OR($B7="",$B7=0,D7=""),"",D7/$B7)</f>
        <v>0.50952380952381</v>
      </c>
      <c r="E22" s="11" t="n">
        <f aca="false">IF(OR($B7="",$B7=0,E7=""),"",E7/$B7)</f>
        <v>0.469047619047619</v>
      </c>
      <c r="F22" s="11" t="n">
        <f aca="false">IF(OR($B7="",$B7=0,F7=""),"",F7/$B7)</f>
        <v>0.452380952380952</v>
      </c>
      <c r="G22" s="11" t="n">
        <f aca="false">IF(OR($B7="",$B7=0,G7=""),"",G7/$B7)</f>
        <v>0.445238095238095</v>
      </c>
      <c r="H22" s="11" t="n">
        <f aca="false">IF(OR($B7="",$B7=0,H7=""),"",H7/$B7)</f>
        <v>0.442857142857143</v>
      </c>
      <c r="I22" s="11" t="n">
        <f aca="false">IF(OR($B7="",$B7=0,I7=""),"",I7/$B7)</f>
        <v>0.44047619047619</v>
      </c>
      <c r="J22" s="11" t="n">
        <f aca="false">IF(OR($B7="",$B7=0,J7=""),"",J7/$B7)</f>
        <v>0.44047619047619</v>
      </c>
      <c r="K22" s="11" t="n">
        <f aca="false">IF(OR($B7="",$B7=0,K7=""),"",K7/$B7)</f>
        <v>0.44047619047619</v>
      </c>
      <c r="L22" s="11" t="n">
        <f aca="false">IF(OR($B7="",$B7=0,L7=""),"",L7/$B7)</f>
        <v>0.44047619047619</v>
      </c>
      <c r="M22" s="11" t="n">
        <f aca="false">IF(OR($B7="",$B7=0,M7=""),"",M7/$B7)</f>
        <v>0.44047619047619</v>
      </c>
    </row>
    <row r="23" customFormat="false" ht="15" hidden="false" customHeight="false" outlineLevel="0" collapsed="false">
      <c r="A23" s="10" t="str">
        <f aca="false">IF(A8="","",A8)</f>
        <v>Feb 2026</v>
      </c>
      <c r="B23" s="11" t="n">
        <f aca="false">IF(B8="","",1)</f>
        <v>1</v>
      </c>
      <c r="C23" s="11" t="n">
        <f aca="false">IF(OR($B8="",$B8=0,C8=""),"",C8/$B8)</f>
        <v>0.602222222222222</v>
      </c>
      <c r="D23" s="11" t="n">
        <f aca="false">IF(OR($B8="",$B8=0,D8=""),"",D8/$B8)</f>
        <v>0.511111111111111</v>
      </c>
      <c r="E23" s="11" t="n">
        <f aca="false">IF(OR($B8="",$B8=0,E8=""),"",E8/$B8)</f>
        <v>0.471111111111111</v>
      </c>
      <c r="F23" s="11" t="n">
        <f aca="false">IF(OR($B8="",$B8=0,F8=""),"",F8/$B8)</f>
        <v>0.455555555555556</v>
      </c>
      <c r="G23" s="11" t="n">
        <f aca="false">IF(OR($B8="",$B8=0,G8=""),"",G8/$B8)</f>
        <v>0.446666666666667</v>
      </c>
      <c r="H23" s="11" t="n">
        <f aca="false">IF(OR($B8="",$B8=0,H8=""),"",H8/$B8)</f>
        <v>0.444444444444444</v>
      </c>
      <c r="I23" s="11" t="n">
        <f aca="false">IF(OR($B8="",$B8=0,I8=""),"",I8/$B8)</f>
        <v>0.442222222222222</v>
      </c>
      <c r="J23" s="11" t="n">
        <f aca="false">IF(OR($B8="",$B8=0,J8=""),"",J8/$B8)</f>
        <v>0.442222222222222</v>
      </c>
      <c r="K23" s="11" t="n">
        <f aca="false">IF(OR($B8="",$B8=0,K8=""),"",K8/$B8)</f>
        <v>0.442222222222222</v>
      </c>
      <c r="L23" s="11" t="n">
        <f aca="false">IF(OR($B8="",$B8=0,L8=""),"",L8/$B8)</f>
        <v>0.442222222222222</v>
      </c>
      <c r="M23" s="11" t="str">
        <f aca="false">IF(OR($B8="",$B8=0,M8=""),"",M8/$B8)</f>
        <v/>
      </c>
    </row>
    <row r="24" customFormat="false" ht="15" hidden="false" customHeight="false" outlineLevel="0" collapsed="false">
      <c r="A24" s="10" t="str">
        <f aca="false">IF(A9="","",A9)</f>
        <v>Mar 2026</v>
      </c>
      <c r="B24" s="11" t="n">
        <f aca="false">IF(B9="","",1)</f>
        <v>1</v>
      </c>
      <c r="C24" s="11" t="n">
        <f aca="false">IF(OR($B9="",$B9=0,C9=""),"",C9/$B9)</f>
        <v>0.604166666666667</v>
      </c>
      <c r="D24" s="11" t="n">
        <f aca="false">IF(OR($B9="",$B9=0,D9=""),"",D9/$B9)</f>
        <v>0.5125</v>
      </c>
      <c r="E24" s="11" t="n">
        <f aca="false">IF(OR($B9="",$B9=0,E9=""),"",E9/$B9)</f>
        <v>0.475</v>
      </c>
      <c r="F24" s="11" t="n">
        <f aca="false">IF(OR($B9="",$B9=0,F9=""),"",F9/$B9)</f>
        <v>0.45625</v>
      </c>
      <c r="G24" s="11" t="n">
        <f aca="false">IF(OR($B9="",$B9=0,G9=""),"",G9/$B9)</f>
        <v>0.45</v>
      </c>
      <c r="H24" s="11" t="n">
        <f aca="false">IF(OR($B9="",$B9=0,H9=""),"",H9/$B9)</f>
        <v>0.445833333333333</v>
      </c>
      <c r="I24" s="11" t="n">
        <f aca="false">IF(OR($B9="",$B9=0,I9=""),"",I9/$B9)</f>
        <v>0.445833333333333</v>
      </c>
      <c r="J24" s="11" t="n">
        <f aca="false">IF(OR($B9="",$B9=0,J9=""),"",J9/$B9)</f>
        <v>0.44375</v>
      </c>
      <c r="K24" s="11" t="n">
        <f aca="false">IF(OR($B9="",$B9=0,K9=""),"",K9/$B9)</f>
        <v>0.44375</v>
      </c>
      <c r="L24" s="11" t="str">
        <f aca="false">IF(OR($B9="",$B9=0,L9=""),"",L9/$B9)</f>
        <v/>
      </c>
      <c r="M24" s="11" t="str">
        <f aca="false">IF(OR($B9="",$B9=0,M9=""),"",M9/$B9)</f>
        <v/>
      </c>
    </row>
    <row r="25" customFormat="false" ht="15" hidden="false" customHeight="false" outlineLevel="0" collapsed="false">
      <c r="A25" s="10" t="str">
        <f aca="false">IF(A10="","",A10)</f>
        <v>Apr 2026</v>
      </c>
      <c r="B25" s="11" t="n">
        <f aca="false">IF(B10="","",1)</f>
        <v>1</v>
      </c>
      <c r="C25" s="11" t="n">
        <f aca="false">IF(OR($B10="",$B10=0,C10=""),"",C10/$B10)</f>
        <v>0.605882352941176</v>
      </c>
      <c r="D25" s="11" t="n">
        <f aca="false">IF(OR($B10="",$B10=0,D10=""),"",D10/$B10)</f>
        <v>0.515686274509804</v>
      </c>
      <c r="E25" s="11" t="n">
        <f aca="false">IF(OR($B10="",$B10=0,E10=""),"",E10/$B10)</f>
        <v>0.476470588235294</v>
      </c>
      <c r="F25" s="11" t="n">
        <f aca="false">IF(OR($B10="",$B10=0,F10=""),"",F10/$B10)</f>
        <v>0.458823529411765</v>
      </c>
      <c r="G25" s="11" t="n">
        <f aca="false">IF(OR($B10="",$B10=0,G10=""),"",G10/$B10)</f>
        <v>0.450980392156863</v>
      </c>
      <c r="H25" s="11" t="n">
        <f aca="false">IF(OR($B10="",$B10=0,H10=""),"",H10/$B10)</f>
        <v>0.449019607843137</v>
      </c>
      <c r="I25" s="11" t="n">
        <f aca="false">IF(OR($B10="",$B10=0,I10=""),"",I10/$B10)</f>
        <v>0.447058823529412</v>
      </c>
      <c r="J25" s="11" t="n">
        <f aca="false">IF(OR($B10="",$B10=0,J10=""),"",J10/$B10)</f>
        <v>0.447058823529412</v>
      </c>
      <c r="K25" s="11" t="str">
        <f aca="false">IF(OR($B10="",$B10=0,K10=""),"",K10/$B10)</f>
        <v/>
      </c>
      <c r="L25" s="11" t="str">
        <f aca="false">IF(OR($B10="",$B10=0,L10=""),"",L10/$B10)</f>
        <v/>
      </c>
      <c r="M25" s="11" t="str">
        <f aca="false">IF(OR($B10="",$B10=0,M10=""),"",M10/$B10)</f>
        <v/>
      </c>
    </row>
    <row r="26" customFormat="false" ht="15" hidden="false" customHeight="false" outlineLevel="0" collapsed="false">
      <c r="A26" s="10" t="str">
        <f aca="false">IF(A11="","",A11)</f>
        <v>May 2026</v>
      </c>
      <c r="B26" s="11" t="n">
        <f aca="false">IF(B11="","",1)</f>
        <v>1</v>
      </c>
      <c r="C26" s="11" t="n">
        <f aca="false">IF(OR($B11="",$B11=0,C11=""),"",C11/$B11)</f>
        <v>0.607142857142857</v>
      </c>
      <c r="D26" s="11" t="n">
        <f aca="false">IF(OR($B11="",$B11=0,D11=""),"",D11/$B11)</f>
        <v>0.517857142857143</v>
      </c>
      <c r="E26" s="11" t="n">
        <f aca="false">IF(OR($B11="",$B11=0,E11=""),"",E11/$B11)</f>
        <v>0.478571428571429</v>
      </c>
      <c r="F26" s="11" t="n">
        <f aca="false">IF(OR($B11="",$B11=0,F11=""),"",F11/$B11)</f>
        <v>0.460714285714286</v>
      </c>
      <c r="G26" s="11" t="n">
        <f aca="false">IF(OR($B11="",$B11=0,G11=""),"",G11/$B11)</f>
        <v>0.453571428571429</v>
      </c>
      <c r="H26" s="11" t="n">
        <f aca="false">IF(OR($B11="",$B11=0,H11=""),"",H11/$B11)</f>
        <v>0.45</v>
      </c>
      <c r="I26" s="11" t="n">
        <f aca="false">IF(OR($B11="",$B11=0,I11=""),"",I11/$B11)</f>
        <v>0.448214285714286</v>
      </c>
      <c r="J26" s="11" t="str">
        <f aca="false">IF(OR($B11="",$B11=0,J11=""),"",J11/$B11)</f>
        <v/>
      </c>
      <c r="K26" s="11" t="str">
        <f aca="false">IF(OR($B11="",$B11=0,K11=""),"",K11/$B11)</f>
        <v/>
      </c>
      <c r="L26" s="11" t="str">
        <f aca="false">IF(OR($B11="",$B11=0,L11=""),"",L11/$B11)</f>
        <v/>
      </c>
      <c r="M26" s="11" t="str">
        <f aca="false">IF(OR($B11="",$B11=0,M11=""),"",M11/$B11)</f>
        <v/>
      </c>
    </row>
    <row r="27" customFormat="false" ht="15" hidden="false" customHeight="false" outlineLevel="0" collapsed="false">
      <c r="A27" s="10" t="str">
        <f aca="false">IF(A12="","",A12)</f>
        <v>Jun 2026</v>
      </c>
      <c r="B27" s="11" t="n">
        <f aca="false">IF(B12="","",1)</f>
        <v>1</v>
      </c>
      <c r="C27" s="11" t="n">
        <f aca="false">IF(OR($B12="",$B12=0,C12=""),"",C12/$B12)</f>
        <v>0.61</v>
      </c>
      <c r="D27" s="11" t="n">
        <f aca="false">IF(OR($B12="",$B12=0,D12=""),"",D12/$B12)</f>
        <v>0.52</v>
      </c>
      <c r="E27" s="11" t="n">
        <f aca="false">IF(OR($B12="",$B12=0,E12=""),"",E12/$B12)</f>
        <v>0.48</v>
      </c>
      <c r="F27" s="11" t="n">
        <f aca="false">IF(OR($B12="",$B12=0,F12=""),"",F12/$B12)</f>
        <v>0.463333333333333</v>
      </c>
      <c r="G27" s="11" t="n">
        <f aca="false">IF(OR($B12="",$B12=0,G12=""),"",G12/$B12)</f>
        <v>0.455</v>
      </c>
      <c r="H27" s="11" t="n">
        <f aca="false">IF(OR($B12="",$B12=0,H12=""),"",H12/$B12)</f>
        <v>0.451666666666667</v>
      </c>
      <c r="I27" s="11" t="str">
        <f aca="false">IF(OR($B12="",$B12=0,I12=""),"",I12/$B12)</f>
        <v/>
      </c>
      <c r="J27" s="11" t="str">
        <f aca="false">IF(OR($B12="",$B12=0,J12=""),"",J12/$B12)</f>
        <v/>
      </c>
      <c r="K27" s="11" t="str">
        <f aca="false">IF(OR($B12="",$B12=0,K12=""),"",K12/$B12)</f>
        <v/>
      </c>
      <c r="L27" s="11" t="str">
        <f aca="false">IF(OR($B12="",$B12=0,L12=""),"",L12/$B12)</f>
        <v/>
      </c>
      <c r="M27" s="11" t="str">
        <f aca="false">IF(OR($B12="",$B12=0,M12=""),"",M12/$B12)</f>
        <v/>
      </c>
    </row>
    <row r="28" customFormat="false" ht="15" hidden="false" customHeight="false" outlineLevel="0" collapsed="false">
      <c r="A28" s="10" t="str">
        <f aca="false">IF(A13="","",A13)</f>
        <v>Jul 2026</v>
      </c>
      <c r="B28" s="11" t="n">
        <f aca="false">IF(B13="","",1)</f>
        <v>1</v>
      </c>
      <c r="C28" s="11" t="n">
        <f aca="false">IF(OR($B13="",$B13=0,C13=""),"",C13/$B13)</f>
        <v>0.6125</v>
      </c>
      <c r="D28" s="11" t="n">
        <f aca="false">IF(OR($B13="",$B13=0,D13=""),"",D13/$B13)</f>
        <v>0.521875</v>
      </c>
      <c r="E28" s="11" t="n">
        <f aca="false">IF(OR($B13="",$B13=0,E13=""),"",E13/$B13)</f>
        <v>0.4828125</v>
      </c>
      <c r="F28" s="11" t="n">
        <f aca="false">IF(OR($B13="",$B13=0,F13=""),"",F13/$B13)</f>
        <v>0.465625</v>
      </c>
      <c r="G28" s="11" t="n">
        <f aca="false">IF(OR($B13="",$B13=0,G13=""),"",G13/$B13)</f>
        <v>0.4578125</v>
      </c>
      <c r="H28" s="11" t="str">
        <f aca="false">IF(OR($B13="",$B13=0,H13=""),"",H13/$B13)</f>
        <v/>
      </c>
      <c r="I28" s="11" t="str">
        <f aca="false">IF(OR($B13="",$B13=0,I13=""),"",I13/$B13)</f>
        <v/>
      </c>
      <c r="J28" s="11" t="str">
        <f aca="false">IF(OR($B13="",$B13=0,J13=""),"",J13/$B13)</f>
        <v/>
      </c>
      <c r="K28" s="11" t="str">
        <f aca="false">IF(OR($B13="",$B13=0,K13=""),"",K13/$B13)</f>
        <v/>
      </c>
      <c r="L28" s="11" t="str">
        <f aca="false">IF(OR($B13="",$B13=0,L13=""),"",L13/$B13)</f>
        <v/>
      </c>
      <c r="M28" s="11" t="str">
        <f aca="false">IF(OR($B13="",$B13=0,M13=""),"",M13/$B13)</f>
        <v/>
      </c>
    </row>
    <row r="29" customFormat="false" ht="15" hidden="false" customHeight="false" outlineLevel="0" collapsed="false">
      <c r="A29" s="10" t="str">
        <f aca="false">IF(A14="","",A14)</f>
        <v>Aug 2026</v>
      </c>
      <c r="B29" s="11" t="n">
        <f aca="false">IF(B14="","",1)</f>
        <v>1</v>
      </c>
      <c r="C29" s="11" t="n">
        <f aca="false">IF(OR($B14="",$B14=0,C14=""),"",C14/$B14)</f>
        <v>0.614285714285714</v>
      </c>
      <c r="D29" s="11" t="n">
        <f aca="false">IF(OR($B14="",$B14=0,D14=""),"",D14/$B14)</f>
        <v>0.522857142857143</v>
      </c>
      <c r="E29" s="11" t="n">
        <f aca="false">IF(OR($B14="",$B14=0,E14=""),"",E14/$B14)</f>
        <v>0.484285714285714</v>
      </c>
      <c r="F29" s="11" t="n">
        <f aca="false">IF(OR($B14="",$B14=0,F14=""),"",F14/$B14)</f>
        <v>0.467142857142857</v>
      </c>
      <c r="G29" s="11" t="str">
        <f aca="false">IF(OR($B14="",$B14=0,G14=""),"",G14/$B14)</f>
        <v/>
      </c>
      <c r="H29" s="11" t="str">
        <f aca="false">IF(OR($B14="",$B14=0,H14=""),"",H14/$B14)</f>
        <v/>
      </c>
      <c r="I29" s="11" t="str">
        <f aca="false">IF(OR($B14="",$B14=0,I14=""),"",I14/$B14)</f>
        <v/>
      </c>
      <c r="J29" s="11" t="str">
        <f aca="false">IF(OR($B14="",$B14=0,J14=""),"",J14/$B14)</f>
        <v/>
      </c>
      <c r="K29" s="11" t="str">
        <f aca="false">IF(OR($B14="",$B14=0,K14=""),"",K14/$B14)</f>
        <v/>
      </c>
      <c r="L29" s="11" t="str">
        <f aca="false">IF(OR($B14="",$B14=0,L14=""),"",L14/$B14)</f>
        <v/>
      </c>
      <c r="M29" s="11" t="str">
        <f aca="false">IF(OR($B14="",$B14=0,M14=""),"",M14/$B14)</f>
        <v/>
      </c>
    </row>
    <row r="30" customFormat="false" ht="15" hidden="false" customHeight="false" outlineLevel="0" collapsed="false">
      <c r="A30" s="10" t="str">
        <f aca="false">IF(A15="","",A15)</f>
        <v>Sep 2026</v>
      </c>
      <c r="B30" s="11" t="n">
        <f aca="false">IF(B15="","",1)</f>
        <v>1</v>
      </c>
      <c r="C30" s="11" t="n">
        <f aca="false">IF(OR($B15="",$B15=0,C15=""),"",C15/$B15)</f>
        <v>0.615789473684211</v>
      </c>
      <c r="D30" s="11" t="n">
        <f aca="false">IF(OR($B15="",$B15=0,D15=""),"",D15/$B15)</f>
        <v>0.525</v>
      </c>
      <c r="E30" s="11" t="n">
        <f aca="false">IF(OR($B15="",$B15=0,E15=""),"",E15/$B15)</f>
        <v>0.486842105263158</v>
      </c>
      <c r="F30" s="11" t="str">
        <f aca="false">IF(OR($B15="",$B15=0,F15=""),"",F15/$B15)</f>
        <v/>
      </c>
      <c r="G30" s="11" t="str">
        <f aca="false">IF(OR($B15="",$B15=0,G15=""),"",G15/$B15)</f>
        <v/>
      </c>
      <c r="H30" s="11" t="str">
        <f aca="false">IF(OR($B15="",$B15=0,H15=""),"",H15/$B15)</f>
        <v/>
      </c>
      <c r="I30" s="11" t="str">
        <f aca="false">IF(OR($B15="",$B15=0,I15=""),"",I15/$B15)</f>
        <v/>
      </c>
      <c r="J30" s="11" t="str">
        <f aca="false">IF(OR($B15="",$B15=0,J15=""),"",J15/$B15)</f>
        <v/>
      </c>
      <c r="K30" s="11" t="str">
        <f aca="false">IF(OR($B15="",$B15=0,K15=""),"",K15/$B15)</f>
        <v/>
      </c>
      <c r="L30" s="11" t="str">
        <f aca="false">IF(OR($B15="",$B15=0,L15=""),"",L15/$B15)</f>
        <v/>
      </c>
      <c r="M30" s="11" t="str">
        <f aca="false">IF(OR($B15="",$B15=0,M15=""),"",M15/$B15)</f>
        <v/>
      </c>
    </row>
    <row r="31" customFormat="false" ht="15" hidden="false" customHeight="false" outlineLevel="0" collapsed="false">
      <c r="A31" s="10" t="str">
        <f aca="false">IF(A16="","",A16)</f>
        <v>Oct 2026</v>
      </c>
      <c r="B31" s="11" t="n">
        <f aca="false">IF(B16="","",1)</f>
        <v>1</v>
      </c>
      <c r="C31" s="11" t="n">
        <f aca="false">IF(OR($B16="",$B16=0,C16=""),"",C16/$B16)</f>
        <v>0.618292682926829</v>
      </c>
      <c r="D31" s="11" t="n">
        <f aca="false">IF(OR($B16="",$B16=0,D16=""),"",D16/$B16)</f>
        <v>0.528048780487805</v>
      </c>
      <c r="E31" s="11" t="str">
        <f aca="false">IF(OR($B16="",$B16=0,E16=""),"",E16/$B16)</f>
        <v/>
      </c>
      <c r="F31" s="11" t="str">
        <f aca="false">IF(OR($B16="",$B16=0,F16=""),"",F16/$B16)</f>
        <v/>
      </c>
      <c r="G31" s="11" t="str">
        <f aca="false">IF(OR($B16="",$B16=0,G16=""),"",G16/$B16)</f>
        <v/>
      </c>
      <c r="H31" s="11" t="str">
        <f aca="false">IF(OR($B16="",$B16=0,H16=""),"",H16/$B16)</f>
        <v/>
      </c>
      <c r="I31" s="11" t="str">
        <f aca="false">IF(OR($B16="",$B16=0,I16=""),"",I16/$B16)</f>
        <v/>
      </c>
      <c r="J31" s="11" t="str">
        <f aca="false">IF(OR($B16="",$B16=0,J16=""),"",J16/$B16)</f>
        <v/>
      </c>
      <c r="K31" s="11" t="str">
        <f aca="false">IF(OR($B16="",$B16=0,K16=""),"",K16/$B16)</f>
        <v/>
      </c>
      <c r="L31" s="11" t="str">
        <f aca="false">IF(OR($B16="",$B16=0,L16=""),"",L16/$B16)</f>
        <v/>
      </c>
      <c r="M31" s="11" t="str">
        <f aca="false">IF(OR($B16="",$B16=0,M16=""),"",M16/$B16)</f>
        <v/>
      </c>
    </row>
    <row r="32" customFormat="false" ht="15" hidden="false" customHeight="false" outlineLevel="0" collapsed="false">
      <c r="A32" s="10" t="str">
        <f aca="false">IF(A17="","",A17)</f>
        <v>Nov 2026</v>
      </c>
      <c r="B32" s="11" t="n">
        <f aca="false">IF(B17="","",1)</f>
        <v>1</v>
      </c>
      <c r="C32" s="11" t="n">
        <f aca="false">IF(OR($B17="",$B17=0,C17=""),"",C17/$B17)</f>
        <v>0.620454545454546</v>
      </c>
      <c r="D32" s="11" t="str">
        <f aca="false">IF(OR($B17="",$B17=0,D17=""),"",D17/$B17)</f>
        <v/>
      </c>
      <c r="E32" s="11" t="str">
        <f aca="false">IF(OR($B17="",$B17=0,E17=""),"",E17/$B17)</f>
        <v/>
      </c>
      <c r="F32" s="11" t="str">
        <f aca="false">IF(OR($B17="",$B17=0,F17=""),"",F17/$B17)</f>
        <v/>
      </c>
      <c r="G32" s="11" t="str">
        <f aca="false">IF(OR($B17="",$B17=0,G17=""),"",G17/$B17)</f>
        <v/>
      </c>
      <c r="H32" s="11" t="str">
        <f aca="false">IF(OR($B17="",$B17=0,H17=""),"",H17/$B17)</f>
        <v/>
      </c>
      <c r="I32" s="11" t="str">
        <f aca="false">IF(OR($B17="",$B17=0,I17=""),"",I17/$B17)</f>
        <v/>
      </c>
      <c r="J32" s="11" t="str">
        <f aca="false">IF(OR($B17="",$B17=0,J17=""),"",J17/$B17)</f>
        <v/>
      </c>
      <c r="K32" s="11" t="str">
        <f aca="false">IF(OR($B17="",$B17=0,K17=""),"",K17/$B17)</f>
        <v/>
      </c>
      <c r="L32" s="11" t="str">
        <f aca="false">IF(OR($B17="",$B17=0,L17=""),"",L17/$B17)</f>
        <v/>
      </c>
      <c r="M32" s="11" t="str">
        <f aca="false">IF(OR($B17="",$B17=0,M17=""),"",M17/$B17)</f>
        <v/>
      </c>
    </row>
    <row r="33" customFormat="false" ht="15" hidden="false" customHeight="false" outlineLevel="0" collapsed="false">
      <c r="A33" s="10" t="str">
        <f aca="false">IF(A18="","",A18)</f>
        <v>Dec 2026</v>
      </c>
      <c r="B33" s="11" t="n">
        <f aca="false">IF(B18="","",1)</f>
        <v>1</v>
      </c>
      <c r="C33" s="11" t="str">
        <f aca="false">IF(OR($B18="",$B18=0,C18=""),"",C18/$B18)</f>
        <v/>
      </c>
      <c r="D33" s="11" t="str">
        <f aca="false">IF(OR($B18="",$B18=0,D18=""),"",D18/$B18)</f>
        <v/>
      </c>
      <c r="E33" s="11" t="str">
        <f aca="false">IF(OR($B18="",$B18=0,E18=""),"",E18/$B18)</f>
        <v/>
      </c>
      <c r="F33" s="11" t="str">
        <f aca="false">IF(OR($B18="",$B18=0,F18=""),"",F18/$B18)</f>
        <v/>
      </c>
      <c r="G33" s="11" t="str">
        <f aca="false">IF(OR($B18="",$B18=0,G18=""),"",G18/$B18)</f>
        <v/>
      </c>
      <c r="H33" s="11" t="str">
        <f aca="false">IF(OR($B18="",$B18=0,H18=""),"",H18/$B18)</f>
        <v/>
      </c>
      <c r="I33" s="11" t="str">
        <f aca="false">IF(OR($B18="",$B18=0,I18=""),"",I18/$B18)</f>
        <v/>
      </c>
      <c r="J33" s="11" t="str">
        <f aca="false">IF(OR($B18="",$B18=0,J18=""),"",J18/$B18)</f>
        <v/>
      </c>
      <c r="K33" s="11" t="str">
        <f aca="false">IF(OR($B18="",$B18=0,K18=""),"",K18/$B18)</f>
        <v/>
      </c>
      <c r="L33" s="11" t="str">
        <f aca="false">IF(OR($B18="",$B18=0,L18=""),"",L18/$B18)</f>
        <v/>
      </c>
      <c r="M33" s="11" t="str">
        <f aca="false">IF(OR($B18="",$B18=0,M18=""),"",M18/$B18)</f>
        <v/>
      </c>
    </row>
    <row r="34" customFormat="false" ht="15" hidden="false" customHeight="false" outlineLevel="0" collapsed="false">
      <c r="A34" s="12" t="s">
        <v>33</v>
      </c>
      <c r="B34" s="13" t="n">
        <f aca="false">IF(COUNT(B22:B33)=0,"",AVERAGE(B22:B33))</f>
        <v>1</v>
      </c>
      <c r="C34" s="13" t="n">
        <f aca="false">IF(COUNT(C22:C33)=0,"",AVERAGE(C22:C33))</f>
        <v>0.610066955938566</v>
      </c>
      <c r="D34" s="13" t="n">
        <f aca="false">IF(COUNT(D22:D33)=0,"",AVERAGE(D22:D33))</f>
        <v>0.518445926134681</v>
      </c>
      <c r="E34" s="13" t="n">
        <f aca="false">IF(COUNT(E22:E33)=0,"",AVERAGE(E22:E33))</f>
        <v>0.478237896279369</v>
      </c>
      <c r="F34" s="13" t="n">
        <f aca="false">IF(COUNT(F22:F33)=0,"",AVERAGE(F22:F33))</f>
        <v>0.459978189192344</v>
      </c>
      <c r="G34" s="13" t="n">
        <f aca="false">IF(COUNT(G22:G33)=0,"",AVERAGE(G22:G33))</f>
        <v>0.451324154661865</v>
      </c>
      <c r="H34" s="13" t="n">
        <f aca="false">IF(COUNT(H22:H33)=0,"",AVERAGE(H22:H33))</f>
        <v>0.447303532524121</v>
      </c>
      <c r="I34" s="13" t="n">
        <f aca="false">IF(COUNT(I22:I33)=0,"",AVERAGE(I22:I33))</f>
        <v>0.444760971055089</v>
      </c>
      <c r="J34" s="13" t="n">
        <f aca="false">IF(COUNT(J22:J33)=0,"",AVERAGE(J22:J33))</f>
        <v>0.443376809056956</v>
      </c>
      <c r="K34" s="13" t="n">
        <f aca="false">IF(COUNT(K22:K33)=0,"",AVERAGE(K22:K33))</f>
        <v>0.442149470899471</v>
      </c>
      <c r="L34" s="13" t="n">
        <f aca="false">IF(COUNT(L22:L33)=0,"",AVERAGE(L22:L33))</f>
        <v>0.441349206349206</v>
      </c>
      <c r="M34" s="13" t="n">
        <f aca="false">IF(COUNT(M22:M33)=0,"",AVERAGE(M22:M33))</f>
        <v>0.44047619047619</v>
      </c>
    </row>
    <row r="36" customFormat="false" ht="15" hidden="false" customHeight="true" outlineLevel="0" collapsed="false">
      <c r="A36" s="6" t="s">
        <v>34</v>
      </c>
      <c r="B36" s="6"/>
      <c r="C36" s="6"/>
      <c r="D36" s="6"/>
      <c r="E36" s="6"/>
      <c r="F36" s="6"/>
      <c r="G36" s="6"/>
      <c r="H36" s="6"/>
      <c r="I36" s="6"/>
      <c r="J36" s="6"/>
      <c r="K36" s="6"/>
      <c r="L36" s="6"/>
      <c r="M36" s="6"/>
      <c r="N36" s="6"/>
    </row>
    <row r="37" customFormat="false" ht="15" hidden="false" customHeight="false" outlineLevel="0" collapsed="false">
      <c r="A37" s="14" t="s">
        <v>35</v>
      </c>
      <c r="B37" s="15" t="n">
        <f aca="false">C34</f>
        <v>0.610066955938566</v>
      </c>
    </row>
    <row r="38" customFormat="false" ht="15" hidden="false" customHeight="false" outlineLevel="0" collapsed="false">
      <c r="A38" s="14" t="s">
        <v>36</v>
      </c>
      <c r="B38" s="15" t="n">
        <f aca="false">E34</f>
        <v>0.478237896279369</v>
      </c>
    </row>
    <row r="39" customFormat="false" ht="15" hidden="false" customHeight="false" outlineLevel="0" collapsed="false">
      <c r="A39" s="14" t="s">
        <v>37</v>
      </c>
      <c r="B39" s="15" t="n">
        <f aca="false">H34</f>
        <v>0.447303532524121</v>
      </c>
    </row>
    <row r="40" customFormat="false" ht="23.85" hidden="false" customHeight="false" outlineLevel="0" collapsed="false">
      <c r="A40" s="14" t="s">
        <v>38</v>
      </c>
      <c r="B40" s="16" t="n">
        <f aca="false">IF(OR(B38="",B39=""),"",(B38-B39)*100)</f>
        <v>3.09343637552487</v>
      </c>
    </row>
    <row r="41" customFormat="false" ht="15" hidden="false" customHeight="true" outlineLevel="0" collapsed="false">
      <c r="A41" s="14" t="s">
        <v>39</v>
      </c>
      <c r="B41" s="15" t="n">
        <f aca="false">IF(COUNT(C34:N34)=0,"",INDEX(C34:N34,COUNT(C34:N34)))</f>
        <v>0.44047619047619</v>
      </c>
      <c r="C41" s="17" t="s">
        <v>40</v>
      </c>
      <c r="D41" s="17"/>
      <c r="E41" s="17"/>
      <c r="F41" s="17"/>
      <c r="G41" s="17"/>
      <c r="H41" s="17"/>
      <c r="I41" s="17"/>
      <c r="J41" s="17"/>
      <c r="K41" s="17"/>
      <c r="L41" s="17"/>
      <c r="M41" s="17"/>
      <c r="N41" s="17"/>
    </row>
    <row r="42" customFormat="false" ht="43.5" hidden="false" customHeight="true" outlineLevel="0" collapsed="false">
      <c r="A42" s="14" t="s">
        <v>41</v>
      </c>
      <c r="B42" s="18" t="str">
        <f aca="false">IF(B39="","Add at least six months of data to read the curve.",IF(B40&lt;=4,"Your curve flattens: after the first months, a steady group of customers keeps coming back. This is the sign of product and market fit, and it is the base that growth methods can build on.",IF(B40&lt;=10,"Your curve is still falling, but slowly. Find what your loyal customers have in common and design onboarding to create more of them.","Your curve keeps falling. Most customers do not come back, so spending more to win new ones will leak. Fix the product or the first experience before you scale acquisition.")))</f>
        <v>Your curve flattens: after the first months, a steady group of customers keeps coming back. This is the sign of product and market fit, and it is the base that growth methods can build on.</v>
      </c>
      <c r="C42" s="18"/>
      <c r="D42" s="18"/>
      <c r="E42" s="18"/>
      <c r="F42" s="18"/>
      <c r="G42" s="18"/>
      <c r="H42" s="18"/>
      <c r="I42" s="18"/>
      <c r="J42" s="18"/>
      <c r="K42" s="18"/>
      <c r="L42" s="18"/>
      <c r="M42" s="18"/>
      <c r="N42" s="18"/>
    </row>
    <row r="60" customFormat="false" ht="30" hidden="false" customHeight="true" outlineLevel="0" collapsed="false">
      <c r="A60" s="17" t="s">
        <v>42</v>
      </c>
      <c r="B60" s="17"/>
      <c r="C60" s="17"/>
      <c r="D60" s="17"/>
      <c r="E60" s="17"/>
      <c r="F60" s="17"/>
      <c r="G60" s="17"/>
      <c r="H60" s="17"/>
      <c r="I60" s="17"/>
      <c r="J60" s="17"/>
      <c r="K60" s="17"/>
      <c r="L60" s="17"/>
      <c r="M60" s="17"/>
      <c r="N60" s="17"/>
    </row>
    <row r="61" customFormat="false" ht="30" hidden="false" customHeight="true" outlineLevel="0" collapsed="false">
      <c r="A61" s="17" t="s">
        <v>43</v>
      </c>
      <c r="B61" s="17"/>
      <c r="C61" s="17"/>
      <c r="D61" s="17"/>
      <c r="E61" s="17"/>
      <c r="F61" s="17"/>
      <c r="G61" s="17"/>
      <c r="H61" s="17"/>
      <c r="I61" s="17"/>
      <c r="J61" s="17"/>
      <c r="K61" s="17"/>
      <c r="L61" s="17"/>
      <c r="M61" s="17"/>
      <c r="N61" s="17"/>
    </row>
    <row r="63" customFormat="false" ht="15" hidden="false" customHeight="true" outlineLevel="0" collapsed="false">
      <c r="A63" s="19" t="s">
        <v>44</v>
      </c>
      <c r="B63" s="19"/>
      <c r="C63" s="19"/>
      <c r="D63" s="19"/>
      <c r="E63" s="19"/>
      <c r="F63" s="19"/>
      <c r="G63" s="19"/>
      <c r="H63" s="19"/>
      <c r="I63" s="19"/>
      <c r="J63" s="19"/>
      <c r="K63" s="19"/>
      <c r="L63" s="19"/>
      <c r="M63" s="19"/>
      <c r="N63" s="19"/>
    </row>
  </sheetData>
  <mergeCells count="9">
    <mergeCell ref="A2:N2"/>
    <mergeCell ref="A5:N5"/>
    <mergeCell ref="A20:N20"/>
    <mergeCell ref="A36:N36"/>
    <mergeCell ref="C41:N41"/>
    <mergeCell ref="B42:N42"/>
    <mergeCell ref="A60:N60"/>
    <mergeCell ref="A61:N61"/>
    <mergeCell ref="A63:N63"/>
  </mergeCells>
  <conditionalFormatting sqref="C22:N33">
    <cfRule type="colorScale" priority="2">
      <colorScale>
        <cfvo type="num" val="0"/>
        <cfvo type="num" val="0.8"/>
        <color rgb="FFFFFFFF"/>
        <color rgb="FF8FB3E0"/>
      </colorScale>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2026-11-04T10:42:24Z</dcterms:created>
  <dc:creator>openpyxl</dc:creator>
  <dc:description/>
  <dc:language>en-US</dc:language>
  <cp:lastModifiedBy/>
  <dcterms:modified xsi:type="dcterms:W3CDTF">2026-11-04T10:42:29Z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